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Cálculo" sheetId="1" r:id="rId1"/>
    <sheet name="Plan2" sheetId="2" r:id="rId2"/>
    <sheet name="Plan3" sheetId="3" r:id="rId3"/>
  </sheets>
  <calcPr calcId="144525"/>
</workbook>
</file>

<file path=xl/sharedStrings.xml><?xml version="1.0" encoding="utf-8"?>
<sst xmlns="http://schemas.openxmlformats.org/spreadsheetml/2006/main" count="86">
  <si>
    <t>C Á L C U L O   D O   S O L O   C R I A D O  (O U T O R G A   O N E R O S A)</t>
  </si>
  <si>
    <t>CAMPO PARA ALIMENTAR COM DADOS</t>
  </si>
  <si>
    <t>CAMPO COM RESULTADO AUTOMÁTICO</t>
  </si>
  <si>
    <t xml:space="preserve">ÁREA </t>
  </si>
  <si>
    <t>m²</t>
  </si>
  <si>
    <t>índice  "K"</t>
  </si>
  <si>
    <t>A/K</t>
  </si>
  <si>
    <t xml:space="preserve">    Unidades Residenciais do Coeficiente Básico</t>
  </si>
  <si>
    <t>30% de A/K</t>
  </si>
  <si>
    <t xml:space="preserve">    Unidades Residenciais</t>
  </si>
  <si>
    <t>30% de A/K adotado</t>
  </si>
  <si>
    <t>Unid. Resid.  Máximas - Outorga Onerosa</t>
  </si>
  <si>
    <t xml:space="preserve"> </t>
  </si>
  <si>
    <r>
      <rPr>
        <sz val="12"/>
        <color theme="1"/>
        <rFont val="Calibri"/>
        <charset val="134"/>
      </rPr>
      <t xml:space="preserve">Apresentar </t>
    </r>
    <r>
      <rPr>
        <b/>
        <sz val="12"/>
        <color theme="1"/>
        <rFont val="Calibri"/>
        <charset val="134"/>
      </rPr>
      <t>CROQUI</t>
    </r>
    <r>
      <rPr>
        <sz val="12"/>
        <color theme="1"/>
        <rFont val="Calibri"/>
        <charset val="134"/>
      </rPr>
      <t xml:space="preserve"> contendo:</t>
    </r>
  </si>
  <si>
    <t>1) Quando não utilizado o índice "N":</t>
  </si>
  <si>
    <t xml:space="preserve">    1.1) Dispor as unidades residenciais do COEFICIENTE APROVEITAM. BÁSICO (A/K) com arredondamento;</t>
  </si>
  <si>
    <t xml:space="preserve">    1.2) Dispor as unidades residenciais referente ao preenchimento de  pavto. quando for o caso;</t>
  </si>
  <si>
    <t xml:space="preserve">    1.3) Dispor as unidades residenciais de Outorga Onerosa, sendo que, o número de unidadades</t>
  </si>
  <si>
    <t xml:space="preserve">           máximas será igual as unidades do cálculo do "ítem 5". </t>
  </si>
  <si>
    <t>Obs.: a) Pavimentos com unidades de Outorga não permitir-se-á o preenchimento do mesmo.</t>
  </si>
  <si>
    <r>
      <rPr>
        <sz val="9"/>
        <color theme="1"/>
        <rFont val="Calibri"/>
        <charset val="134"/>
      </rPr>
      <t xml:space="preserve">          b) </t>
    </r>
    <r>
      <rPr>
        <b/>
        <sz val="9"/>
        <color theme="1"/>
        <rFont val="Calibri"/>
        <charset val="134"/>
      </rPr>
      <t>Sem</t>
    </r>
    <r>
      <rPr>
        <sz val="9"/>
        <color theme="1"/>
        <rFont val="Calibri"/>
        <charset val="134"/>
      </rPr>
      <t xml:space="preserve"> a utilização do </t>
    </r>
    <r>
      <rPr>
        <u/>
        <sz val="9"/>
        <color theme="1"/>
        <rFont val="Calibri"/>
        <charset val="134"/>
      </rPr>
      <t>índice "N"</t>
    </r>
    <r>
      <rPr>
        <sz val="9"/>
        <color theme="1"/>
        <rFont val="Calibri"/>
        <charset val="134"/>
      </rPr>
      <t>, não é necessário adquirir as unidades residenciais máximas de</t>
    </r>
  </si>
  <si>
    <t xml:space="preserve">               Outorga Onerosa;</t>
  </si>
  <si>
    <t xml:space="preserve">          c) Entende-se que o  índice "N" é utilizado quando unidades residenciais do Coeficiente Básico </t>
  </si>
  <si>
    <t xml:space="preserve">              estiverem dispostas além do Limite do número de Pavtos. da Tabela II da L.C. 11/2002.</t>
  </si>
  <si>
    <t>2) Quando utilizado o índice "N":</t>
  </si>
  <si>
    <t xml:space="preserve">    2.1) Dispor as unidades residenciais do COEF. APROV. BÁSICO (A/K com arredondamento) no que for </t>
  </si>
  <si>
    <t xml:space="preserve">           possível até o limite do número de pavimentos da Tabela II da L.C. 11/2002.</t>
  </si>
  <si>
    <t xml:space="preserve">    2.2) Dispor as unidades de Outorga Onerosa na sua totalidade (ítem 5);</t>
  </si>
  <si>
    <t xml:space="preserve">    2.3) Dispor as demais unidades residenciais do Coeficiente Básico (quando existentes) acima das </t>
  </si>
  <si>
    <t xml:space="preserve">            unidades residenciais de Outorga Onerosa;</t>
  </si>
  <si>
    <t xml:space="preserve">    2.4) Dispor as unidades residenciais "descartadas" do COEFICIENTE APROV. BÁSICO quando existentes.</t>
  </si>
  <si>
    <t>N O T A S :</t>
  </si>
  <si>
    <t xml:space="preserve">   *  Todas as unidades residenciais deverão ser identificadas no croqui conforme "modelo padrão"</t>
  </si>
  <si>
    <t xml:space="preserve">       fornecido pala Secretaria Municipal de Planejamento Urbano;</t>
  </si>
  <si>
    <t xml:space="preserve">   *  Deverá constar no croqui,  a linha limite do  nº de pavtos. da Tabela II da L.C. 11/2002   </t>
  </si>
  <si>
    <t xml:space="preserve">   *  Todas as unidades residenciais deverão seguir uma ordem no croqui:</t>
  </si>
  <si>
    <t>1º -</t>
  </si>
  <si>
    <t>Unidades Residenciais do Coeficiente Aproveitamento  Básico;</t>
  </si>
  <si>
    <t>2º -</t>
  </si>
  <si>
    <t>Unidades Residenciais de Outorga Onerosa;</t>
  </si>
  <si>
    <t>3º -</t>
  </si>
  <si>
    <t>Unidades Residenciais quando utilizado o "índice N" (quando existir);</t>
  </si>
  <si>
    <t>4º -</t>
  </si>
  <si>
    <t>Unidades Residenciais "descartadas" do Coeficiente de Aproveitamento  Básico.</t>
  </si>
  <si>
    <t>C Á L C U L O    D A    O U T O R G A    O N E R O S A</t>
  </si>
  <si>
    <r>
      <rPr>
        <b/>
        <sz val="12"/>
        <color theme="1"/>
        <rFont val="Calibri"/>
        <charset val="134"/>
      </rPr>
      <t xml:space="preserve">VOO = QSC </t>
    </r>
    <r>
      <rPr>
        <sz val="12"/>
        <color theme="1"/>
        <rFont val="Calibri"/>
        <charset val="134"/>
      </rPr>
      <t>x</t>
    </r>
    <r>
      <rPr>
        <b/>
        <sz val="12"/>
        <color theme="1"/>
        <rFont val="Calibri"/>
        <charset val="134"/>
      </rPr>
      <t xml:space="preserve"> Vm² </t>
    </r>
    <r>
      <rPr>
        <sz val="12"/>
        <color theme="1"/>
        <rFont val="Calibri"/>
        <charset val="134"/>
      </rPr>
      <t>x</t>
    </r>
    <r>
      <rPr>
        <b/>
        <sz val="12"/>
        <color theme="1"/>
        <rFont val="Calibri"/>
        <charset val="134"/>
      </rPr>
      <t xml:space="preserve"> VI</t>
    </r>
  </si>
  <si>
    <t>VOO = Valor da Outorga Onerosa em R$ (Reais)</t>
  </si>
  <si>
    <t xml:space="preserve">QSC </t>
  </si>
  <si>
    <t>Vm²</t>
  </si>
  <si>
    <r>
      <rPr>
        <i/>
        <sz val="12"/>
        <color theme="1"/>
        <rFont val="Calibri"/>
        <charset val="134"/>
      </rPr>
      <t xml:space="preserve">valores de </t>
    </r>
    <r>
      <rPr>
        <b/>
        <i/>
        <sz val="12"/>
        <color theme="1"/>
        <rFont val="Calibri"/>
        <charset val="134"/>
      </rPr>
      <t>Vm²</t>
    </r>
  </si>
  <si>
    <t>Zoneamento</t>
  </si>
  <si>
    <t>% do CUB-SC</t>
  </si>
  <si>
    <t>Fator (Vm²)</t>
  </si>
  <si>
    <r>
      <rPr>
        <b/>
        <sz val="10"/>
        <color theme="1"/>
        <rFont val="Calibri"/>
        <charset val="134"/>
      </rPr>
      <t>ZR1</t>
    </r>
    <r>
      <rPr>
        <sz val="10"/>
        <color theme="1"/>
        <rFont val="Calibri"/>
        <charset val="134"/>
      </rPr>
      <t xml:space="preserve"> -</t>
    </r>
    <r>
      <rPr>
        <sz val="9"/>
        <color theme="1"/>
        <rFont val="Calibri"/>
        <charset val="134"/>
      </rPr>
      <t xml:space="preserve"> frente o mar</t>
    </r>
  </si>
  <si>
    <r>
      <rPr>
        <b/>
        <sz val="10"/>
        <color theme="1"/>
        <rFont val="Calibri"/>
        <charset val="134"/>
      </rPr>
      <t>ZR1</t>
    </r>
    <r>
      <rPr>
        <sz val="10"/>
        <color theme="1"/>
        <rFont val="Calibri"/>
        <charset val="134"/>
      </rPr>
      <t xml:space="preserve"> - </t>
    </r>
    <r>
      <rPr>
        <sz val="9"/>
        <color theme="1"/>
        <rFont val="Calibri"/>
        <charset val="134"/>
      </rPr>
      <t>demais áreas</t>
    </r>
  </si>
  <si>
    <r>
      <rPr>
        <b/>
        <sz val="10"/>
        <color theme="1"/>
        <rFont val="Calibri"/>
        <charset val="134"/>
      </rPr>
      <t>ZR2</t>
    </r>
    <r>
      <rPr>
        <sz val="10"/>
        <color theme="1"/>
        <rFont val="Calibri"/>
        <charset val="134"/>
      </rPr>
      <t xml:space="preserve"> -</t>
    </r>
    <r>
      <rPr>
        <sz val="9"/>
        <color theme="1"/>
        <rFont val="Calibri"/>
        <charset val="134"/>
      </rPr>
      <t xml:space="preserve"> frentes Avenidas: </t>
    </r>
  </si>
  <si>
    <t>N.Ramos, Gov.C.Ramos, João Fco.Pio</t>
  </si>
  <si>
    <t>e Carlos Romeu dos Santos</t>
  </si>
  <si>
    <r>
      <rPr>
        <b/>
        <sz val="10"/>
        <color theme="1"/>
        <rFont val="Calibri"/>
        <charset val="134"/>
      </rPr>
      <t>ZR2</t>
    </r>
    <r>
      <rPr>
        <sz val="10"/>
        <color theme="1"/>
        <rFont val="Calibri"/>
        <charset val="134"/>
      </rPr>
      <t xml:space="preserve"> - </t>
    </r>
    <r>
      <rPr>
        <sz val="9"/>
        <color theme="1"/>
        <rFont val="Calibri"/>
        <charset val="134"/>
      </rPr>
      <t>1ª quadra até a marginal</t>
    </r>
  </si>
  <si>
    <t>Leste com exceção tópico acima</t>
  </si>
  <si>
    <t>ZR3</t>
  </si>
  <si>
    <t>VI = Valor - CUB -SC</t>
  </si>
  <si>
    <t>VALOR DA CONTRAPARTIDA FINANCEIRA</t>
  </si>
  <si>
    <t>7.1</t>
  </si>
  <si>
    <r>
      <rPr>
        <sz val="12"/>
        <color theme="1"/>
        <rFont val="Calibri"/>
        <charset val="134"/>
      </rPr>
      <t>Cálculo do</t>
    </r>
    <r>
      <rPr>
        <b/>
        <sz val="12"/>
        <color theme="1"/>
        <rFont val="Calibri"/>
        <charset val="134"/>
      </rPr>
      <t xml:space="preserve"> NUOO</t>
    </r>
    <r>
      <rPr>
        <sz val="12"/>
        <color theme="1"/>
        <rFont val="Calibri"/>
        <charset val="134"/>
      </rPr>
      <t xml:space="preserve"> (Número de Unidades Residenciais de Outorga Onerosa)</t>
    </r>
  </si>
  <si>
    <t>NUOO = 1,3A/K - A/K</t>
  </si>
  <si>
    <r>
      <rPr>
        <b/>
        <sz val="12"/>
        <color theme="1"/>
        <rFont val="Calibri"/>
        <charset val="134"/>
      </rPr>
      <t>A/K</t>
    </r>
    <r>
      <rPr>
        <sz val="12"/>
        <color theme="1"/>
        <rFont val="Calibri"/>
        <charset val="134"/>
      </rPr>
      <t xml:space="preserve"> arredondado</t>
    </r>
  </si>
  <si>
    <t xml:space="preserve">    Unidades Residenciais </t>
  </si>
  <si>
    <t>1,3A/K</t>
  </si>
  <si>
    <r>
      <rPr>
        <b/>
        <sz val="12"/>
        <color theme="1"/>
        <rFont val="Calibri"/>
        <charset val="134"/>
      </rPr>
      <t>1,3A/K</t>
    </r>
    <r>
      <rPr>
        <sz val="12"/>
        <color theme="1"/>
        <rFont val="Calibri"/>
        <charset val="134"/>
      </rPr>
      <t xml:space="preserve"> arredondado</t>
    </r>
  </si>
  <si>
    <t>NUOO</t>
  </si>
  <si>
    <t>7.2</t>
  </si>
  <si>
    <t>Cálculo do PUROO (Preço de cada Unidade Residencial)</t>
  </si>
  <si>
    <t>PUROO = VOO/NUOO</t>
  </si>
  <si>
    <t>PUROO</t>
  </si>
  <si>
    <t>7.3</t>
  </si>
  <si>
    <t>Nº UNIDADES À ADQUIRIR</t>
  </si>
  <si>
    <t>Aptos.</t>
  </si>
  <si>
    <t>7.4</t>
  </si>
  <si>
    <t>VALOR À PAGAR</t>
  </si>
  <si>
    <t>à vista</t>
  </si>
  <si>
    <t>ENTRADA</t>
  </si>
  <si>
    <t>Parcelas (10 x)</t>
  </si>
  <si>
    <t>Cálculo do Valor de Unidades Residenciais Descartadas do Coeficiente de  Aprov. Básico:</t>
  </si>
  <si>
    <t>N° unidades Resgatadas</t>
  </si>
  <si>
    <t>Valor a pagar</t>
  </si>
</sst>
</file>

<file path=xl/styles.xml><?xml version="1.0" encoding="utf-8"?>
<styleSheet xmlns="http://schemas.openxmlformats.org/spreadsheetml/2006/main">
  <numFmts count="7">
    <numFmt numFmtId="176" formatCode="_-* #,##0.00_-;\-* #,##0.00_-;_-* &quot;-&quot;??_-;_-@_-"/>
    <numFmt numFmtId="177" formatCode="0.0"/>
    <numFmt numFmtId="178" formatCode="_ * #,##0_ ;_ * \-#,##0_ ;_ * &quot;-&quot;_ ;_ @_ "/>
    <numFmt numFmtId="179" formatCode="_-&quot;R$&quot;\ * #,##0.00_-;\-&quot;R$&quot;\ * #,##0.00_-;_-&quot;R$&quot;\ * &quot;-&quot;??_-;_-@_-"/>
    <numFmt numFmtId="42" formatCode="_(&quot;$&quot;* #,##0_);_(&quot;$&quot;* \(#,##0\);_(&quot;$&quot;* &quot;-&quot;_);_(@_)"/>
    <numFmt numFmtId="180" formatCode="_ * #,##0.00_ ;_ * \-#,##0.00_ ;_ * &quot;-&quot;??_ ;_ @_ "/>
    <numFmt numFmtId="181" formatCode="_-* #,##0.000_-;\-* #,##0.000_-;_-* &quot;-&quot;??_-;_-@_-"/>
  </numFmts>
  <fonts count="51">
    <font>
      <sz val="11"/>
      <color theme="1"/>
      <name val="Calibri"/>
      <charset val="134"/>
      <scheme val="minor"/>
    </font>
    <font>
      <sz val="1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sz val="9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b/>
      <sz val="13"/>
      <color theme="1"/>
      <name val="Calibri"/>
      <charset val="134"/>
      <scheme val="minor"/>
    </font>
    <font>
      <i/>
      <sz val="12"/>
      <name val="Calibri"/>
      <charset val="134"/>
      <scheme val="minor"/>
    </font>
    <font>
      <sz val="12"/>
      <color theme="1"/>
      <name val="Calibri"/>
      <charset val="134"/>
      <scheme val="minor"/>
    </font>
    <font>
      <sz val="10"/>
      <name val="Calibri"/>
      <charset val="134"/>
      <scheme val="minor"/>
    </font>
    <font>
      <b/>
      <sz val="11"/>
      <color rgb="FFFF0000"/>
      <name val="Calibri"/>
      <charset val="134"/>
      <scheme val="minor"/>
    </font>
    <font>
      <sz val="9"/>
      <name val="Calibri"/>
      <charset val="134"/>
      <scheme val="minor"/>
    </font>
    <font>
      <sz val="9"/>
      <color theme="1"/>
      <name val="Calibri"/>
      <charset val="134"/>
    </font>
    <font>
      <i/>
      <sz val="9"/>
      <color theme="1"/>
      <name val="Calibri"/>
      <charset val="134"/>
      <scheme val="minor"/>
    </font>
    <font>
      <b/>
      <sz val="12"/>
      <name val="Calibri"/>
      <charset val="134"/>
      <scheme val="minor"/>
    </font>
    <font>
      <i/>
      <sz val="12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i/>
      <sz val="10"/>
      <color theme="1"/>
      <name val="Calibri"/>
      <charset val="134"/>
      <scheme val="minor"/>
    </font>
    <font>
      <b/>
      <sz val="10"/>
      <color theme="1"/>
      <name val="Calibri"/>
      <charset val="134"/>
      <scheme val="minor"/>
    </font>
    <font>
      <b/>
      <sz val="11"/>
      <name val="Calibri"/>
      <charset val="134"/>
      <scheme val="minor"/>
    </font>
    <font>
      <sz val="13"/>
      <color theme="1"/>
      <name val="Calibri"/>
      <charset val="134"/>
      <scheme val="minor"/>
    </font>
    <font>
      <sz val="14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3"/>
      <name val="Calibri"/>
      <charset val="134"/>
      <scheme val="minor"/>
    </font>
    <font>
      <i/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2"/>
      <color theme="1"/>
      <name val="Calibri"/>
      <charset val="134"/>
    </font>
    <font>
      <b/>
      <sz val="12"/>
      <color theme="1"/>
      <name val="Calibri"/>
      <charset val="134"/>
    </font>
    <font>
      <b/>
      <sz val="9"/>
      <color theme="1"/>
      <name val="Calibri"/>
      <charset val="134"/>
    </font>
    <font>
      <u/>
      <sz val="9"/>
      <color theme="1"/>
      <name val="Calibri"/>
      <charset val="134"/>
    </font>
    <font>
      <i/>
      <sz val="12"/>
      <color theme="1"/>
      <name val="Calibri"/>
      <charset val="134"/>
    </font>
    <font>
      <b/>
      <i/>
      <sz val="12"/>
      <color theme="1"/>
      <name val="Calibri"/>
      <charset val="134"/>
    </font>
    <font>
      <b/>
      <sz val="10"/>
      <color theme="1"/>
      <name val="Calibri"/>
      <charset val="134"/>
    </font>
    <font>
      <sz val="10"/>
      <color theme="1"/>
      <name val="Calibri"/>
      <charset val="134"/>
    </font>
  </fonts>
  <fills count="40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80" fontId="15" fillId="0" borderId="0" applyFont="0" applyFill="0" applyBorder="0" applyAlignment="0" applyProtection="0">
      <alignment vertical="center"/>
    </xf>
    <xf numFmtId="178" fontId="15" fillId="0" borderId="0" applyFont="0" applyFill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9" fillId="0" borderId="36" applyNumberFormat="0" applyFill="0" applyAlignment="0" applyProtection="0">
      <alignment vertical="center"/>
    </xf>
    <xf numFmtId="0" fontId="30" fillId="20" borderId="37" applyNumberFormat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5" fillId="34" borderId="40" applyNumberFormat="0" applyFont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40" fillId="0" borderId="35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7" fillId="0" borderId="35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36" fillId="0" borderId="39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2" fillId="23" borderId="38" applyNumberFormat="0" applyAlignment="0" applyProtection="0">
      <alignment vertical="center"/>
    </xf>
    <xf numFmtId="0" fontId="26" fillId="15" borderId="34" applyNumberFormat="0" applyAlignment="0" applyProtection="0">
      <alignment vertical="center"/>
    </xf>
    <xf numFmtId="0" fontId="39" fillId="15" borderId="38" applyNumberFormat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41" fillId="37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</cellStyleXfs>
  <cellXfs count="211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>
      <protection hidden="1"/>
    </xf>
    <xf numFmtId="0" fontId="0" fillId="0" borderId="0" xfId="0" applyProtection="1"/>
    <xf numFmtId="0" fontId="1" fillId="2" borderId="1" xfId="0" applyFont="1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2" borderId="5" xfId="0" applyFont="1" applyFill="1" applyBorder="1"/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0" fillId="4" borderId="11" xfId="0" applyFill="1" applyBorder="1"/>
    <xf numFmtId="0" fontId="3" fillId="0" borderId="11" xfId="0" applyFont="1" applyBorder="1" applyAlignment="1">
      <alignment horizontal="left" vertical="center"/>
    </xf>
    <xf numFmtId="0" fontId="0" fillId="5" borderId="11" xfId="0" applyFill="1" applyBorder="1"/>
    <xf numFmtId="0" fontId="1" fillId="2" borderId="5" xfId="0" applyFont="1" applyFill="1" applyBorder="1" applyProtection="1"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180" fontId="5" fillId="4" borderId="11" xfId="1" applyFont="1" applyFill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1" fillId="0" borderId="0" xfId="0" applyFont="1" applyBorder="1" applyProtection="1">
      <protection locked="0"/>
    </xf>
    <xf numFmtId="0" fontId="1" fillId="0" borderId="10" xfId="0" applyFont="1" applyBorder="1" applyProtection="1">
      <protection locked="0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/>
    <xf numFmtId="0" fontId="1" fillId="0" borderId="10" xfId="0" applyFont="1" applyBorder="1"/>
    <xf numFmtId="0" fontId="5" fillId="4" borderId="11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Protection="1"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/>
      <protection hidden="1"/>
    </xf>
    <xf numFmtId="2" fontId="7" fillId="0" borderId="11" xfId="0" applyNumberFormat="1" applyFont="1" applyBorder="1" applyAlignment="1" applyProtection="1">
      <alignment horizontal="center" vertical="center"/>
      <protection hidden="1"/>
    </xf>
    <xf numFmtId="0" fontId="8" fillId="0" borderId="5" xfId="0" applyFont="1" applyBorder="1" applyAlignment="1" applyProtection="1">
      <alignment horizontal="left" vertical="center"/>
      <protection hidden="1"/>
    </xf>
    <xf numFmtId="0" fontId="8" fillId="0" borderId="0" xfId="0" applyFont="1" applyBorder="1" applyAlignment="1" applyProtection="1">
      <alignment horizontal="left" vertical="center"/>
      <protection hidden="1"/>
    </xf>
    <xf numFmtId="0" fontId="8" fillId="0" borderId="10" xfId="0" applyFont="1" applyBorder="1" applyAlignment="1" applyProtection="1">
      <alignment horizontal="left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1" fillId="0" borderId="0" xfId="0" applyFont="1" applyBorder="1" applyProtection="1">
      <protection hidden="1"/>
    </xf>
    <xf numFmtId="0" fontId="1" fillId="0" borderId="10" xfId="0" applyFont="1" applyBorder="1" applyProtection="1">
      <protection hidden="1"/>
    </xf>
    <xf numFmtId="0" fontId="0" fillId="0" borderId="0" xfId="0" applyFont="1" applyBorder="1" applyAlignment="1" applyProtection="1">
      <alignment horizontal="center" vertical="center"/>
      <protection hidden="1"/>
    </xf>
    <xf numFmtId="0" fontId="1" fillId="2" borderId="5" xfId="0" applyFont="1" applyFill="1" applyBorder="1" applyProtection="1"/>
    <xf numFmtId="0" fontId="0" fillId="0" borderId="12" xfId="0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/>
    </xf>
    <xf numFmtId="177" fontId="5" fillId="6" borderId="11" xfId="0" applyNumberFormat="1" applyFont="1" applyFill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0" fillId="0" borderId="0" xfId="0" applyFont="1" applyProtection="1"/>
    <xf numFmtId="0" fontId="0" fillId="0" borderId="6" xfId="0" applyBorder="1" applyAlignment="1">
      <alignment horizontal="center" vertical="center"/>
    </xf>
    <xf numFmtId="0" fontId="7" fillId="7" borderId="13" xfId="0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vertical="center"/>
    </xf>
    <xf numFmtId="0" fontId="4" fillId="8" borderId="14" xfId="0" applyFont="1" applyFill="1" applyBorder="1" applyAlignment="1">
      <alignment vertical="center"/>
    </xf>
    <xf numFmtId="0" fontId="4" fillId="8" borderId="15" xfId="0" applyFont="1" applyFill="1" applyBorder="1" applyAlignment="1">
      <alignment vertical="center"/>
    </xf>
    <xf numFmtId="0" fontId="3" fillId="7" borderId="11" xfId="0" applyFont="1" applyFill="1" applyBorder="1" applyAlignment="1">
      <alignment vertical="center"/>
    </xf>
    <xf numFmtId="0" fontId="3" fillId="7" borderId="16" xfId="0" applyFont="1" applyFill="1" applyBorder="1" applyAlignment="1">
      <alignment vertical="center"/>
    </xf>
    <xf numFmtId="0" fontId="3" fillId="7" borderId="17" xfId="0" applyFont="1" applyFill="1" applyBorder="1" applyAlignment="1">
      <alignment horizontal="left" vertical="center"/>
    </xf>
    <xf numFmtId="0" fontId="3" fillId="7" borderId="18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vertical="center"/>
    </xf>
    <xf numFmtId="0" fontId="3" fillId="7" borderId="14" xfId="0" applyFont="1" applyFill="1" applyBorder="1" applyAlignment="1">
      <alignment vertical="center"/>
    </xf>
    <xf numFmtId="0" fontId="3" fillId="7" borderId="15" xfId="0" applyFont="1" applyFill="1" applyBorder="1" applyAlignment="1">
      <alignment vertical="center"/>
    </xf>
    <xf numFmtId="0" fontId="3" fillId="7" borderId="19" xfId="0" applyFont="1" applyFill="1" applyBorder="1" applyAlignment="1">
      <alignment vertical="center"/>
    </xf>
    <xf numFmtId="0" fontId="3" fillId="7" borderId="20" xfId="0" applyFont="1" applyFill="1" applyBorder="1" applyAlignment="1">
      <alignment vertical="center"/>
    </xf>
    <xf numFmtId="0" fontId="3" fillId="7" borderId="21" xfId="0" applyFont="1" applyFill="1" applyBorder="1" applyAlignment="1">
      <alignment vertical="center"/>
    </xf>
    <xf numFmtId="0" fontId="10" fillId="7" borderId="5" xfId="0" applyFont="1" applyFill="1" applyBorder="1" applyAlignment="1">
      <alignment horizontal="left" vertical="center"/>
    </xf>
    <xf numFmtId="0" fontId="10" fillId="7" borderId="0" xfId="0" applyFont="1" applyFill="1" applyBorder="1" applyAlignment="1">
      <alignment horizontal="left" vertical="center"/>
    </xf>
    <xf numFmtId="0" fontId="10" fillId="7" borderId="10" xfId="0" applyFont="1" applyFill="1" applyBorder="1" applyAlignment="1">
      <alignment horizontal="left" vertical="center"/>
    </xf>
    <xf numFmtId="0" fontId="11" fillId="7" borderId="5" xfId="0" applyFont="1" applyFill="1" applyBorder="1" applyAlignment="1">
      <alignment horizontal="left" vertical="center"/>
    </xf>
    <xf numFmtId="0" fontId="3" fillId="7" borderId="0" xfId="0" applyFont="1" applyFill="1" applyBorder="1" applyAlignment="1">
      <alignment horizontal="left" vertical="center"/>
    </xf>
    <xf numFmtId="0" fontId="3" fillId="7" borderId="10" xfId="0" applyFont="1" applyFill="1" applyBorder="1" applyAlignment="1">
      <alignment horizontal="left" vertical="center"/>
    </xf>
    <xf numFmtId="0" fontId="3" fillId="7" borderId="5" xfId="0" applyFont="1" applyFill="1" applyBorder="1" applyAlignment="1">
      <alignment horizontal="left" vertical="center"/>
    </xf>
    <xf numFmtId="0" fontId="3" fillId="7" borderId="19" xfId="0" applyFont="1" applyFill="1" applyBorder="1" applyAlignment="1">
      <alignment horizontal="left" vertical="center"/>
    </xf>
    <xf numFmtId="0" fontId="3" fillId="7" borderId="20" xfId="0" applyFont="1" applyFill="1" applyBorder="1" applyAlignment="1">
      <alignment horizontal="left" vertical="center"/>
    </xf>
    <xf numFmtId="0" fontId="3" fillId="7" borderId="21" xfId="0" applyFont="1" applyFill="1" applyBorder="1" applyAlignment="1">
      <alignment horizontal="left" vertical="center"/>
    </xf>
    <xf numFmtId="0" fontId="3" fillId="7" borderId="13" xfId="0" applyFont="1" applyFill="1" applyBorder="1" applyAlignment="1">
      <alignment vertical="center"/>
    </xf>
    <xf numFmtId="0" fontId="3" fillId="7" borderId="7" xfId="0" applyFont="1" applyFill="1" applyBorder="1" applyAlignment="1">
      <alignment vertical="center"/>
    </xf>
    <xf numFmtId="0" fontId="3" fillId="7" borderId="8" xfId="0" applyFont="1" applyFill="1" applyBorder="1" applyAlignment="1">
      <alignment vertical="center"/>
    </xf>
    <xf numFmtId="0" fontId="3" fillId="7" borderId="13" xfId="0" applyFont="1" applyFill="1" applyBorder="1" applyAlignment="1">
      <alignment horizontal="left" vertical="center"/>
    </xf>
    <xf numFmtId="0" fontId="3" fillId="7" borderId="7" xfId="0" applyFont="1" applyFill="1" applyBorder="1" applyAlignment="1">
      <alignment horizontal="left" vertical="center"/>
    </xf>
    <xf numFmtId="0" fontId="3" fillId="7" borderId="8" xfId="0" applyFont="1" applyFill="1" applyBorder="1" applyAlignment="1">
      <alignment horizontal="left" vertical="center"/>
    </xf>
    <xf numFmtId="0" fontId="4" fillId="8" borderId="13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vertical="center"/>
    </xf>
    <xf numFmtId="0" fontId="10" fillId="7" borderId="14" xfId="0" applyFont="1" applyFill="1" applyBorder="1" applyAlignment="1">
      <alignment vertical="center"/>
    </xf>
    <xf numFmtId="0" fontId="10" fillId="7" borderId="15" xfId="0" applyFont="1" applyFill="1" applyBorder="1" applyAlignment="1">
      <alignment vertical="center"/>
    </xf>
    <xf numFmtId="0" fontId="10" fillId="7" borderId="19" xfId="0" applyFont="1" applyFill="1" applyBorder="1" applyAlignment="1">
      <alignment vertical="center"/>
    </xf>
    <xf numFmtId="0" fontId="10" fillId="7" borderId="20" xfId="0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2" fillId="7" borderId="5" xfId="0" applyFont="1" applyFill="1" applyBorder="1" applyAlignment="1">
      <alignment horizontal="right" vertical="center"/>
    </xf>
    <xf numFmtId="0" fontId="3" fillId="7" borderId="10" xfId="0" applyFont="1" applyFill="1" applyBorder="1" applyAlignment="1">
      <alignment vertical="center"/>
    </xf>
    <xf numFmtId="0" fontId="12" fillId="7" borderId="19" xfId="0" applyFont="1" applyFill="1" applyBorder="1" applyAlignment="1">
      <alignment horizontal="right" vertical="center"/>
    </xf>
    <xf numFmtId="0" fontId="2" fillId="8" borderId="22" xfId="0" applyFont="1" applyFill="1" applyBorder="1" applyAlignment="1">
      <alignment horizontal="center" vertical="center"/>
    </xf>
    <xf numFmtId="0" fontId="2" fillId="8" borderId="23" xfId="0" applyFont="1" applyFill="1" applyBorder="1" applyAlignment="1">
      <alignment horizontal="center" vertical="center"/>
    </xf>
    <xf numFmtId="0" fontId="2" fillId="8" borderId="2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7" borderId="13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180" fontId="7" fillId="5" borderId="25" xfId="1" applyFont="1" applyFill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13" fillId="0" borderId="13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14" fillId="9" borderId="13" xfId="0" applyFont="1" applyFill="1" applyBorder="1" applyAlignment="1">
      <alignment horizontal="center" vertical="center"/>
    </xf>
    <xf numFmtId="0" fontId="14" fillId="9" borderId="26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5" fillId="10" borderId="11" xfId="0" applyFont="1" applyFill="1" applyBorder="1" applyAlignment="1">
      <alignment horizontal="left" vertical="center"/>
    </xf>
    <xf numFmtId="9" fontId="15" fillId="10" borderId="11" xfId="0" applyNumberFormat="1" applyFont="1" applyFill="1" applyBorder="1" applyAlignment="1">
      <alignment horizontal="center" vertical="center"/>
    </xf>
    <xf numFmtId="0" fontId="15" fillId="10" borderId="11" xfId="0" applyFont="1" applyFill="1" applyBorder="1" applyAlignment="1">
      <alignment horizontal="center" vertical="center"/>
    </xf>
    <xf numFmtId="0" fontId="15" fillId="0" borderId="17" xfId="0" applyFont="1" applyBorder="1" applyAlignment="1">
      <alignment horizontal="left" vertical="center"/>
    </xf>
    <xf numFmtId="9" fontId="15" fillId="0" borderId="11" xfId="0" applyNumberFormat="1" applyFont="1" applyBorder="1" applyAlignment="1">
      <alignment horizontal="center" vertical="center"/>
    </xf>
    <xf numFmtId="0" fontId="15" fillId="10" borderId="17" xfId="0" applyFont="1" applyFill="1" applyBorder="1" applyAlignment="1">
      <alignment horizontal="left" vertical="center"/>
    </xf>
    <xf numFmtId="9" fontId="15" fillId="10" borderId="17" xfId="0" applyNumberFormat="1" applyFont="1" applyFill="1" applyBorder="1" applyAlignment="1">
      <alignment horizontal="center" vertical="center"/>
    </xf>
    <xf numFmtId="0" fontId="15" fillId="10" borderId="17" xfId="0" applyFont="1" applyFill="1" applyBorder="1" applyAlignment="1">
      <alignment horizontal="center" vertical="center"/>
    </xf>
    <xf numFmtId="0" fontId="3" fillId="10" borderId="27" xfId="0" applyFont="1" applyFill="1" applyBorder="1" applyAlignment="1">
      <alignment horizontal="left" vertical="center"/>
    </xf>
    <xf numFmtId="0" fontId="15" fillId="10" borderId="27" xfId="0" applyFont="1" applyFill="1" applyBorder="1" applyAlignment="1">
      <alignment horizontal="center" vertical="center"/>
    </xf>
    <xf numFmtId="0" fontId="15" fillId="10" borderId="28" xfId="0" applyFont="1" applyFill="1" applyBorder="1" applyAlignment="1">
      <alignment horizontal="center" vertical="center"/>
    </xf>
    <xf numFmtId="9" fontId="15" fillId="0" borderId="29" xfId="0" applyNumberFormat="1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9" fontId="15" fillId="0" borderId="30" xfId="0" applyNumberFormat="1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179" fontId="0" fillId="0" borderId="0" xfId="0" applyNumberFormat="1" applyProtection="1">
      <protection locked="0"/>
    </xf>
    <xf numFmtId="0" fontId="0" fillId="0" borderId="0" xfId="0" applyFont="1"/>
    <xf numFmtId="0" fontId="17" fillId="10" borderId="28" xfId="0" applyFont="1" applyFill="1" applyBorder="1" applyAlignment="1">
      <alignment horizontal="left" vertical="center"/>
    </xf>
    <xf numFmtId="0" fontId="18" fillId="0" borderId="13" xfId="0" applyFont="1" applyBorder="1" applyAlignment="1" applyProtection="1">
      <alignment horizontal="center" vertical="center"/>
      <protection locked="0"/>
    </xf>
    <xf numFmtId="179" fontId="4" fillId="4" borderId="11" xfId="9" applyFont="1" applyFill="1" applyBorder="1" applyProtection="1">
      <protection locked="0"/>
    </xf>
    <xf numFmtId="0" fontId="7" fillId="0" borderId="13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179" fontId="19" fillId="6" borderId="13" xfId="9" applyFont="1" applyFill="1" applyBorder="1" applyAlignment="1" applyProtection="1">
      <alignment horizontal="center" vertical="center"/>
    </xf>
    <xf numFmtId="179" fontId="19" fillId="6" borderId="26" xfId="9" applyFont="1" applyFill="1" applyBorder="1" applyAlignment="1" applyProtection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7" fillId="8" borderId="22" xfId="0" applyFont="1" applyFill="1" applyBorder="1" applyAlignment="1">
      <alignment horizontal="center" vertical="center"/>
    </xf>
    <xf numFmtId="0" fontId="20" fillId="8" borderId="23" xfId="0" applyFont="1" applyFill="1" applyBorder="1" applyAlignment="1">
      <alignment horizontal="center" vertical="center"/>
    </xf>
    <xf numFmtId="0" fontId="20" fillId="8" borderId="24" xfId="0" applyFont="1" applyFill="1" applyBorder="1" applyAlignment="1">
      <alignment horizontal="center" vertical="center"/>
    </xf>
    <xf numFmtId="0" fontId="4" fillId="7" borderId="13" xfId="0" applyFont="1" applyFill="1" applyBorder="1" applyAlignment="1" applyProtection="1">
      <alignment horizontal="center" vertical="center"/>
      <protection hidden="1"/>
    </xf>
    <xf numFmtId="0" fontId="4" fillId="7" borderId="7" xfId="0" applyFont="1" applyFill="1" applyBorder="1" applyAlignment="1" applyProtection="1">
      <alignment horizontal="center" vertical="center"/>
      <protection hidden="1"/>
    </xf>
    <xf numFmtId="0" fontId="4" fillId="7" borderId="8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10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176" fontId="7" fillId="0" borderId="17" xfId="0" applyNumberFormat="1" applyFont="1" applyBorder="1" applyAlignment="1" applyProtection="1">
      <alignment horizontal="center" vertical="center"/>
      <protection hidden="1"/>
    </xf>
    <xf numFmtId="0" fontId="7" fillId="0" borderId="10" xfId="0" applyFont="1" applyBorder="1" applyAlignment="1" applyProtection="1">
      <alignment horizontal="center" vertical="center"/>
      <protection hidden="1"/>
    </xf>
    <xf numFmtId="0" fontId="7" fillId="8" borderId="13" xfId="0" applyFont="1" applyFill="1" applyBorder="1" applyAlignment="1" applyProtection="1">
      <alignment horizontal="center" vertical="center"/>
      <protection hidden="1"/>
    </xf>
    <xf numFmtId="0" fontId="19" fillId="8" borderId="25" xfId="0" applyFont="1" applyFill="1" applyBorder="1" applyAlignment="1" applyProtection="1">
      <alignment horizontal="center" vertical="center"/>
      <protection hidden="1"/>
    </xf>
    <xf numFmtId="0" fontId="15" fillId="8" borderId="7" xfId="0" applyFont="1" applyFill="1" applyBorder="1" applyAlignment="1" applyProtection="1">
      <alignment horizontal="center" vertical="center"/>
      <protection hidden="1"/>
    </xf>
    <xf numFmtId="0" fontId="15" fillId="8" borderId="26" xfId="0" applyFont="1" applyFill="1" applyBorder="1" applyAlignment="1" applyProtection="1">
      <alignment horizontal="center" vertical="center"/>
      <protection hidden="1"/>
    </xf>
    <xf numFmtId="176" fontId="7" fillId="0" borderId="27" xfId="0" applyNumberFormat="1" applyFont="1" applyBorder="1" applyAlignment="1" applyProtection="1">
      <alignment horizontal="center" vertical="center"/>
      <protection hidden="1"/>
    </xf>
    <xf numFmtId="1" fontId="19" fillId="8" borderId="25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4" fillId="8" borderId="13" xfId="0" applyFont="1" applyFill="1" applyBorder="1" applyAlignment="1" applyProtection="1">
      <alignment horizontal="center" vertical="center"/>
    </xf>
    <xf numFmtId="177" fontId="5" fillId="6" borderId="25" xfId="0" applyNumberFormat="1" applyFont="1" applyFill="1" applyBorder="1" applyAlignment="1" applyProtection="1">
      <alignment horizontal="center" vertical="center"/>
    </xf>
    <xf numFmtId="0" fontId="15" fillId="8" borderId="7" xfId="0" applyFont="1" applyFill="1" applyBorder="1" applyAlignment="1" applyProtection="1">
      <alignment horizontal="center" vertical="center"/>
    </xf>
    <xf numFmtId="0" fontId="15" fillId="8" borderId="26" xfId="0" applyFont="1" applyFill="1" applyBorder="1" applyAlignment="1" applyProtection="1">
      <alignment horizontal="center" vertical="center"/>
    </xf>
    <xf numFmtId="0" fontId="20" fillId="8" borderId="22" xfId="0" applyFont="1" applyFill="1" applyBorder="1" applyAlignment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179" fontId="19" fillId="6" borderId="11" xfId="0" applyNumberFormat="1" applyFont="1" applyFill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1" fontId="5" fillId="4" borderId="11" xfId="0" applyNumberFormat="1" applyFont="1" applyFill="1" applyBorder="1" applyAlignment="1" applyProtection="1">
      <alignment horizontal="center" vertical="center"/>
      <protection locked="0"/>
    </xf>
    <xf numFmtId="0" fontId="16" fillId="0" borderId="19" xfId="0" applyFont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10" xfId="0" applyBorder="1" applyProtection="1">
      <protection locked="0"/>
    </xf>
    <xf numFmtId="0" fontId="0" fillId="0" borderId="12" xfId="0" applyFont="1" applyBorder="1" applyAlignment="1" applyProtection="1">
      <alignment horizontal="center" vertical="center"/>
    </xf>
    <xf numFmtId="0" fontId="21" fillId="0" borderId="11" xfId="0" applyFont="1" applyFill="1" applyBorder="1" applyAlignment="1" applyProtection="1">
      <alignment horizontal="center" vertical="center"/>
    </xf>
    <xf numFmtId="179" fontId="22" fillId="5" borderId="13" xfId="9" applyFont="1" applyFill="1" applyBorder="1" applyAlignment="1" applyProtection="1">
      <alignment horizontal="center" vertical="center"/>
    </xf>
    <xf numFmtId="179" fontId="22" fillId="5" borderId="26" xfId="9" applyFont="1" applyFill="1" applyBorder="1" applyAlignment="1" applyProtection="1">
      <alignment horizontal="center" vertical="center"/>
    </xf>
    <xf numFmtId="0" fontId="0" fillId="0" borderId="10" xfId="0" applyBorder="1" applyProtection="1"/>
    <xf numFmtId="0" fontId="0" fillId="0" borderId="9" xfId="0" applyBorder="1" applyProtection="1"/>
    <xf numFmtId="0" fontId="21" fillId="0" borderId="0" xfId="0" applyFont="1" applyBorder="1" applyProtection="1"/>
    <xf numFmtId="0" fontId="23" fillId="0" borderId="0" xfId="0" applyFont="1" applyBorder="1" applyProtection="1"/>
    <xf numFmtId="0" fontId="0" fillId="0" borderId="0" xfId="0" applyBorder="1" applyProtection="1"/>
    <xf numFmtId="0" fontId="0" fillId="0" borderId="9" xfId="0" applyFont="1" applyBorder="1" applyAlignment="1" applyProtection="1">
      <alignment horizontal="center" vertical="center"/>
    </xf>
    <xf numFmtId="0" fontId="21" fillId="7" borderId="11" xfId="0" applyFont="1" applyFill="1" applyBorder="1" applyAlignment="1" applyProtection="1">
      <alignment horizontal="center" vertical="center"/>
    </xf>
    <xf numFmtId="179" fontId="14" fillId="10" borderId="13" xfId="0" applyNumberFormat="1" applyFont="1" applyFill="1" applyBorder="1" applyAlignment="1" applyProtection="1">
      <alignment horizontal="center"/>
    </xf>
    <xf numFmtId="179" fontId="14" fillId="10" borderId="26" xfId="0" applyNumberFormat="1" applyFont="1" applyFill="1" applyBorder="1" applyAlignment="1" applyProtection="1">
      <alignment horizontal="center"/>
    </xf>
    <xf numFmtId="0" fontId="0" fillId="0" borderId="12" xfId="0" applyBorder="1" applyAlignment="1">
      <alignment horizont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9" xfId="0" applyBorder="1" applyProtection="1"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0" fontId="5" fillId="4" borderId="11" xfId="0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11" xfId="0" applyFont="1" applyBorder="1" applyAlignment="1">
      <alignment horizontal="center" vertical="center"/>
    </xf>
    <xf numFmtId="179" fontId="7" fillId="6" borderId="11" xfId="9" applyFont="1" applyFill="1" applyBorder="1" applyAlignment="1">
      <alignment horizontal="center"/>
    </xf>
    <xf numFmtId="0" fontId="1" fillId="2" borderId="19" xfId="0" applyFont="1" applyFill="1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181" fontId="0" fillId="0" borderId="0" xfId="0" applyNumberFormat="1" applyProtection="1">
      <protection hidden="1"/>
    </xf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1"/>
  <sheetViews>
    <sheetView tabSelected="1" workbookViewId="0">
      <selection activeCell="F100" sqref="F100"/>
    </sheetView>
  </sheetViews>
  <sheetFormatPr defaultColWidth="9" defaultRowHeight="15"/>
  <cols>
    <col min="1" max="1" width="1.66666666666667" customWidth="1"/>
    <col min="2" max="2" width="5.66666666666667" customWidth="1"/>
    <col min="3" max="3" width="25.6666666666667" customWidth="1"/>
    <col min="4" max="4" width="18.552380952381" customWidth="1"/>
    <col min="6" max="6" width="19.1047619047619" customWidth="1"/>
    <col min="7" max="7" width="9.66666666666667" customWidth="1"/>
    <col min="8" max="8" width="8.55238095238095" customWidth="1"/>
    <col min="10" max="10" width="13.3333333333333" customWidth="1"/>
    <col min="12" max="12" width="9" customWidth="1"/>
  </cols>
  <sheetData>
    <row r="1" ht="8.1" customHeight="1"/>
    <row r="2" ht="8.1" customHeight="1" spans="1:7">
      <c r="A2" s="4"/>
      <c r="B2" s="5"/>
      <c r="C2" s="6"/>
      <c r="D2" s="6"/>
      <c r="E2" s="6"/>
      <c r="F2" s="6"/>
      <c r="G2" s="7"/>
    </row>
    <row r="3" ht="20.1" customHeight="1" spans="1:7">
      <c r="A3" s="8"/>
      <c r="B3" s="9" t="s">
        <v>0</v>
      </c>
      <c r="C3" s="10"/>
      <c r="D3" s="10"/>
      <c r="E3" s="10"/>
      <c r="F3" s="10"/>
      <c r="G3" s="11"/>
    </row>
    <row r="4" customHeight="1" spans="1:7">
      <c r="A4" s="8"/>
      <c r="B4" s="12"/>
      <c r="C4" s="13"/>
      <c r="D4" s="13"/>
      <c r="E4" s="13"/>
      <c r="F4" s="13"/>
      <c r="G4" s="14"/>
    </row>
    <row r="5" ht="12" customHeight="1" spans="1:7">
      <c r="A5" s="8"/>
      <c r="B5" s="15"/>
      <c r="C5" s="16" t="s">
        <v>1</v>
      </c>
      <c r="D5" s="16"/>
      <c r="E5" s="13"/>
      <c r="F5" s="13"/>
      <c r="G5" s="14"/>
    </row>
    <row r="6" ht="12" customHeight="1" spans="1:7">
      <c r="A6" s="8"/>
      <c r="B6" s="17"/>
      <c r="C6" s="16" t="s">
        <v>2</v>
      </c>
      <c r="D6" s="16"/>
      <c r="E6" s="13"/>
      <c r="F6" s="13"/>
      <c r="G6" s="14"/>
    </row>
    <row r="7" customHeight="1" spans="1:7">
      <c r="A7" s="8"/>
      <c r="B7" s="12"/>
      <c r="C7" s="13"/>
      <c r="D7" s="13"/>
      <c r="E7" s="13"/>
      <c r="F7" s="13"/>
      <c r="G7" s="14"/>
    </row>
    <row r="8" s="1" customFormat="1" ht="18" customHeight="1" spans="1:10">
      <c r="A8" s="18"/>
      <c r="B8" s="19">
        <v>1</v>
      </c>
      <c r="C8" s="20" t="s">
        <v>3</v>
      </c>
      <c r="D8" s="21">
        <v>1800</v>
      </c>
      <c r="E8" s="22" t="s">
        <v>4</v>
      </c>
      <c r="F8" s="23"/>
      <c r="G8" s="24"/>
      <c r="J8" s="140"/>
    </row>
    <row r="9" ht="9.9" customHeight="1" spans="1:7">
      <c r="A9" s="8"/>
      <c r="B9" s="25"/>
      <c r="C9" s="26"/>
      <c r="D9" s="27"/>
      <c r="E9" s="28"/>
      <c r="F9" s="28"/>
      <c r="G9" s="29"/>
    </row>
    <row r="10" s="1" customFormat="1" ht="18" customHeight="1" spans="1:7">
      <c r="A10" s="18"/>
      <c r="B10" s="19">
        <f>B8+1</f>
        <v>2</v>
      </c>
      <c r="C10" s="20" t="s">
        <v>5</v>
      </c>
      <c r="D10" s="30">
        <v>35</v>
      </c>
      <c r="E10" s="23"/>
      <c r="F10" s="23"/>
      <c r="G10" s="24"/>
    </row>
    <row r="11" ht="9.9" customHeight="1" spans="1:7">
      <c r="A11" s="8"/>
      <c r="B11" s="25"/>
      <c r="C11" s="13"/>
      <c r="D11" s="27"/>
      <c r="E11" s="28"/>
      <c r="F11" s="28"/>
      <c r="G11" s="29"/>
    </row>
    <row r="12" s="2" customFormat="1" ht="18" customHeight="1" spans="1:7">
      <c r="A12" s="31"/>
      <c r="B12" s="32">
        <f>B10+1</f>
        <v>3</v>
      </c>
      <c r="C12" s="33" t="s">
        <v>6</v>
      </c>
      <c r="D12" s="34">
        <f>D8/D10</f>
        <v>51.4285714285714</v>
      </c>
      <c r="E12" s="35" t="s">
        <v>7</v>
      </c>
      <c r="F12" s="36"/>
      <c r="G12" s="37"/>
    </row>
    <row r="13" s="2" customFormat="1" ht="9.9" customHeight="1" spans="1:7">
      <c r="A13" s="31"/>
      <c r="B13" s="38"/>
      <c r="C13" s="39"/>
      <c r="D13" s="40"/>
      <c r="E13" s="41"/>
      <c r="F13" s="41"/>
      <c r="G13" s="42"/>
    </row>
    <row r="14" s="2" customFormat="1" ht="18" customHeight="1" spans="1:7">
      <c r="A14" s="31"/>
      <c r="B14" s="32">
        <f>B12+1</f>
        <v>4</v>
      </c>
      <c r="C14" s="43" t="s">
        <v>8</v>
      </c>
      <c r="D14" s="34">
        <f>0.3*D12</f>
        <v>15.4285714285714</v>
      </c>
      <c r="E14" s="35" t="s">
        <v>9</v>
      </c>
      <c r="F14" s="36"/>
      <c r="G14" s="37"/>
    </row>
    <row r="15" s="2" customFormat="1" ht="9.9" customHeight="1" spans="1:7">
      <c r="A15" s="31"/>
      <c r="B15" s="38"/>
      <c r="C15" s="39"/>
      <c r="D15" s="40"/>
      <c r="E15" s="41"/>
      <c r="F15" s="41"/>
      <c r="G15" s="42"/>
    </row>
    <row r="16" s="3" customFormat="1" ht="18" customHeight="1" spans="1:8">
      <c r="A16" s="44"/>
      <c r="B16" s="45">
        <f>B14+1</f>
        <v>5</v>
      </c>
      <c r="C16" s="46" t="s">
        <v>10</v>
      </c>
      <c r="D16" s="47">
        <f>ROUNDDOWN(D14,0)</f>
        <v>15</v>
      </c>
      <c r="E16" s="48" t="s">
        <v>11</v>
      </c>
      <c r="F16" s="49"/>
      <c r="G16" s="50"/>
      <c r="H16" s="51" t="s">
        <v>12</v>
      </c>
    </row>
    <row r="17" ht="9.9" customHeight="1" spans="1:7">
      <c r="A17" s="8"/>
      <c r="B17" s="25"/>
      <c r="C17" s="13"/>
      <c r="D17" s="27"/>
      <c r="E17" s="13"/>
      <c r="F17" s="13"/>
      <c r="G17" s="14"/>
    </row>
    <row r="18" ht="18" customHeight="1" spans="1:7">
      <c r="A18" s="8"/>
      <c r="B18" s="52">
        <f>B16+1</f>
        <v>6</v>
      </c>
      <c r="C18" s="53" t="s">
        <v>13</v>
      </c>
      <c r="D18" s="54"/>
      <c r="E18" s="54"/>
      <c r="F18" s="54"/>
      <c r="G18" s="55"/>
    </row>
    <row r="19" customHeight="1" spans="1:7">
      <c r="A19" s="8"/>
      <c r="B19" s="25"/>
      <c r="C19" s="56" t="s">
        <v>14</v>
      </c>
      <c r="D19" s="57"/>
      <c r="E19" s="57"/>
      <c r="F19" s="57"/>
      <c r="G19" s="58"/>
    </row>
    <row r="20" ht="12" customHeight="1" spans="1:7">
      <c r="A20" s="8"/>
      <c r="B20" s="25"/>
      <c r="C20" s="59" t="s">
        <v>15</v>
      </c>
      <c r="D20" s="59"/>
      <c r="E20" s="59"/>
      <c r="F20" s="59"/>
      <c r="G20" s="60"/>
    </row>
    <row r="21" ht="12" customHeight="1" spans="1:7">
      <c r="A21" s="8"/>
      <c r="B21" s="25"/>
      <c r="C21" s="61" t="s">
        <v>16</v>
      </c>
      <c r="D21" s="61"/>
      <c r="E21" s="61"/>
      <c r="F21" s="61"/>
      <c r="G21" s="62"/>
    </row>
    <row r="22" ht="12" customHeight="1" spans="1:7">
      <c r="A22" s="8"/>
      <c r="B22" s="25"/>
      <c r="C22" s="63" t="s">
        <v>17</v>
      </c>
      <c r="D22" s="64"/>
      <c r="E22" s="64"/>
      <c r="F22" s="64"/>
      <c r="G22" s="65"/>
    </row>
    <row r="23" ht="12" customHeight="1" spans="1:7">
      <c r="A23" s="8"/>
      <c r="B23" s="25"/>
      <c r="C23" s="66" t="s">
        <v>18</v>
      </c>
      <c r="D23" s="67"/>
      <c r="E23" s="67"/>
      <c r="F23" s="67"/>
      <c r="G23" s="68"/>
    </row>
    <row r="24" ht="12" customHeight="1" spans="1:7">
      <c r="A24" s="8"/>
      <c r="B24" s="25"/>
      <c r="C24" s="69" t="s">
        <v>19</v>
      </c>
      <c r="D24" s="70"/>
      <c r="E24" s="70"/>
      <c r="F24" s="70"/>
      <c r="G24" s="71"/>
    </row>
    <row r="25" ht="12" customHeight="1" spans="1:7">
      <c r="A25" s="8"/>
      <c r="B25" s="25"/>
      <c r="C25" s="72" t="s">
        <v>20</v>
      </c>
      <c r="D25" s="73"/>
      <c r="E25" s="73"/>
      <c r="F25" s="73"/>
      <c r="G25" s="74"/>
    </row>
    <row r="26" ht="12" customHeight="1" spans="1:7">
      <c r="A26" s="8"/>
      <c r="B26" s="25"/>
      <c r="C26" s="75" t="s">
        <v>21</v>
      </c>
      <c r="D26" s="73"/>
      <c r="E26" s="73"/>
      <c r="F26" s="73"/>
      <c r="G26" s="74"/>
    </row>
    <row r="27" ht="12" customHeight="1" spans="1:7">
      <c r="A27" s="8"/>
      <c r="B27" s="25"/>
      <c r="C27" s="75" t="s">
        <v>22</v>
      </c>
      <c r="D27" s="73"/>
      <c r="E27" s="73"/>
      <c r="F27" s="73"/>
      <c r="G27" s="74"/>
    </row>
    <row r="28" ht="12" customHeight="1" spans="1:7">
      <c r="A28" s="8"/>
      <c r="B28" s="25"/>
      <c r="C28" s="76" t="s">
        <v>23</v>
      </c>
      <c r="D28" s="77"/>
      <c r="E28" s="77"/>
      <c r="F28" s="77"/>
      <c r="G28" s="78"/>
    </row>
    <row r="29" customHeight="1" spans="1:9">
      <c r="A29" s="8"/>
      <c r="B29" s="25"/>
      <c r="C29" s="56" t="s">
        <v>24</v>
      </c>
      <c r="D29" s="57"/>
      <c r="E29" s="57"/>
      <c r="F29" s="57"/>
      <c r="G29" s="58"/>
      <c r="I29" s="141" t="s">
        <v>12</v>
      </c>
    </row>
    <row r="30" ht="12" customHeight="1" spans="1:7">
      <c r="A30" s="8"/>
      <c r="B30" s="25"/>
      <c r="C30" s="63" t="s">
        <v>25</v>
      </c>
      <c r="D30" s="64"/>
      <c r="E30" s="64"/>
      <c r="F30" s="64"/>
      <c r="G30" s="65"/>
    </row>
    <row r="31" ht="12" customHeight="1" spans="1:7">
      <c r="A31" s="8"/>
      <c r="B31" s="25"/>
      <c r="C31" s="76" t="s">
        <v>26</v>
      </c>
      <c r="D31" s="77"/>
      <c r="E31" s="77"/>
      <c r="F31" s="77"/>
      <c r="G31" s="78"/>
    </row>
    <row r="32" ht="12" customHeight="1" spans="1:7">
      <c r="A32" s="8"/>
      <c r="B32" s="25"/>
      <c r="C32" s="79" t="s">
        <v>27</v>
      </c>
      <c r="D32" s="80"/>
      <c r="E32" s="80"/>
      <c r="F32" s="80"/>
      <c r="G32" s="81"/>
    </row>
    <row r="33" ht="12" customHeight="1" spans="1:7">
      <c r="A33" s="8"/>
      <c r="B33" s="25"/>
      <c r="C33" s="63" t="s">
        <v>28</v>
      </c>
      <c r="D33" s="64"/>
      <c r="E33" s="64"/>
      <c r="F33" s="64"/>
      <c r="G33" s="65"/>
    </row>
    <row r="34" ht="12" customHeight="1" spans="1:7">
      <c r="A34" s="8"/>
      <c r="B34" s="25"/>
      <c r="C34" s="76" t="s">
        <v>29</v>
      </c>
      <c r="D34" s="77"/>
      <c r="E34" s="77"/>
      <c r="F34" s="77"/>
      <c r="G34" s="78"/>
    </row>
    <row r="35" ht="12" customHeight="1" spans="1:7">
      <c r="A35" s="8"/>
      <c r="B35" s="25"/>
      <c r="C35" s="82" t="s">
        <v>30</v>
      </c>
      <c r="D35" s="83"/>
      <c r="E35" s="83"/>
      <c r="F35" s="83"/>
      <c r="G35" s="84"/>
    </row>
    <row r="36" ht="12" customHeight="1" spans="1:7">
      <c r="A36" s="8"/>
      <c r="B36" s="25"/>
      <c r="C36" s="85" t="s">
        <v>31</v>
      </c>
      <c r="D36" s="86"/>
      <c r="E36" s="86"/>
      <c r="F36" s="86"/>
      <c r="G36" s="87"/>
    </row>
    <row r="37" ht="12" customHeight="1" spans="1:7">
      <c r="A37" s="8"/>
      <c r="B37" s="25"/>
      <c r="C37" s="88" t="s">
        <v>32</v>
      </c>
      <c r="D37" s="89"/>
      <c r="E37" s="89"/>
      <c r="F37" s="89"/>
      <c r="G37" s="90"/>
    </row>
    <row r="38" ht="12" customHeight="1" spans="1:7">
      <c r="A38" s="8"/>
      <c r="B38" s="25"/>
      <c r="C38" s="91" t="s">
        <v>33</v>
      </c>
      <c r="D38" s="92"/>
      <c r="E38" s="92"/>
      <c r="F38" s="92"/>
      <c r="G38" s="93"/>
    </row>
    <row r="39" ht="12" customHeight="1" spans="1:7">
      <c r="A39" s="8"/>
      <c r="B39" s="25"/>
      <c r="C39" s="66" t="s">
        <v>34</v>
      </c>
      <c r="D39" s="67"/>
      <c r="E39" s="67"/>
      <c r="F39" s="67"/>
      <c r="G39" s="68"/>
    </row>
    <row r="40" ht="12" customHeight="1" spans="1:7">
      <c r="A40" s="8"/>
      <c r="B40" s="25"/>
      <c r="C40" s="63" t="s">
        <v>35</v>
      </c>
      <c r="D40" s="64"/>
      <c r="E40" s="64"/>
      <c r="F40" s="64"/>
      <c r="G40" s="65"/>
    </row>
    <row r="41" ht="9.9" customHeight="1" spans="1:7">
      <c r="A41" s="8"/>
      <c r="B41" s="25"/>
      <c r="C41" s="94" t="s">
        <v>36</v>
      </c>
      <c r="D41" s="73" t="s">
        <v>37</v>
      </c>
      <c r="E41" s="73"/>
      <c r="F41" s="73"/>
      <c r="G41" s="74"/>
    </row>
    <row r="42" ht="9.9" customHeight="1" spans="1:7">
      <c r="A42" s="8"/>
      <c r="B42" s="25"/>
      <c r="C42" s="94" t="s">
        <v>38</v>
      </c>
      <c r="D42" s="73" t="s">
        <v>39</v>
      </c>
      <c r="E42" s="73"/>
      <c r="F42" s="73"/>
      <c r="G42" s="95"/>
    </row>
    <row r="43" ht="9.9" customHeight="1" spans="1:7">
      <c r="A43" s="8"/>
      <c r="B43" s="25"/>
      <c r="C43" s="94" t="s">
        <v>40</v>
      </c>
      <c r="D43" s="73" t="s">
        <v>41</v>
      </c>
      <c r="E43" s="73"/>
      <c r="F43" s="73"/>
      <c r="G43" s="74"/>
    </row>
    <row r="44" ht="9.9" customHeight="1" spans="1:7">
      <c r="A44" s="8"/>
      <c r="B44" s="25"/>
      <c r="C44" s="96" t="s">
        <v>42</v>
      </c>
      <c r="D44" s="77" t="s">
        <v>43</v>
      </c>
      <c r="E44" s="77"/>
      <c r="F44" s="77"/>
      <c r="G44" s="78"/>
    </row>
    <row r="45" ht="9.9" customHeight="1" spans="1:7">
      <c r="A45" s="8"/>
      <c r="B45" s="25"/>
      <c r="C45" s="13"/>
      <c r="D45" s="27"/>
      <c r="E45" s="13"/>
      <c r="F45" s="13"/>
      <c r="G45" s="14"/>
    </row>
    <row r="46" ht="18" customHeight="1" spans="1:7">
      <c r="A46" s="8"/>
      <c r="B46" s="52">
        <v>7</v>
      </c>
      <c r="C46" s="97" t="s">
        <v>44</v>
      </c>
      <c r="D46" s="98"/>
      <c r="E46" s="98"/>
      <c r="F46" s="98"/>
      <c r="G46" s="99"/>
    </row>
    <row r="47" ht="9.9" customHeight="1" spans="1:7">
      <c r="A47" s="8"/>
      <c r="B47" s="25"/>
      <c r="C47" s="100"/>
      <c r="D47" s="100"/>
      <c r="E47" s="100"/>
      <c r="F47" s="100"/>
      <c r="G47" s="101"/>
    </row>
    <row r="48" ht="18" customHeight="1" spans="1:7">
      <c r="A48" s="8"/>
      <c r="B48" s="25"/>
      <c r="C48" s="102" t="s">
        <v>45</v>
      </c>
      <c r="D48" s="103"/>
      <c r="E48" s="103"/>
      <c r="F48" s="103"/>
      <c r="G48" s="104"/>
    </row>
    <row r="49" ht="9.9" customHeight="1" spans="1:7">
      <c r="A49" s="8"/>
      <c r="B49" s="25"/>
      <c r="C49" s="105"/>
      <c r="D49" s="105"/>
      <c r="E49" s="105"/>
      <c r="F49" s="105"/>
      <c r="G49" s="101"/>
    </row>
    <row r="50" customHeight="1" spans="1:7">
      <c r="A50" s="8"/>
      <c r="B50" s="25"/>
      <c r="C50" s="106" t="s">
        <v>46</v>
      </c>
      <c r="D50" s="107"/>
      <c r="E50" s="107"/>
      <c r="F50" s="107"/>
      <c r="G50" s="108"/>
    </row>
    <row r="51" ht="9.9" customHeight="1" spans="1:7">
      <c r="A51" s="8"/>
      <c r="B51" s="25"/>
      <c r="C51" s="105"/>
      <c r="D51" s="105"/>
      <c r="E51" s="105"/>
      <c r="F51" s="105"/>
      <c r="G51" s="101"/>
    </row>
    <row r="52" s="3" customFormat="1" ht="18" customHeight="1" spans="1:7">
      <c r="A52" s="44"/>
      <c r="B52" s="109"/>
      <c r="C52" s="110" t="s">
        <v>47</v>
      </c>
      <c r="D52" s="111">
        <f>0.3*D8</f>
        <v>540</v>
      </c>
      <c r="E52" s="112" t="s">
        <v>4</v>
      </c>
      <c r="F52" s="113"/>
      <c r="G52" s="114"/>
    </row>
    <row r="53" ht="6.9" customHeight="1" spans="1:7">
      <c r="A53" s="8"/>
      <c r="B53" s="25"/>
      <c r="C53" s="105"/>
      <c r="D53" s="105"/>
      <c r="E53" s="105"/>
      <c r="F53" s="105"/>
      <c r="G53" s="101"/>
    </row>
    <row r="54" s="1" customFormat="1" ht="18" customHeight="1" spans="1:7">
      <c r="A54" s="18"/>
      <c r="B54" s="115"/>
      <c r="C54" s="116" t="s">
        <v>48</v>
      </c>
      <c r="D54" s="30">
        <v>0.6</v>
      </c>
      <c r="E54" s="117"/>
      <c r="F54" s="117"/>
      <c r="G54" s="118"/>
    </row>
    <row r="55" ht="9.9" customHeight="1" spans="1:7">
      <c r="A55" s="8"/>
      <c r="B55" s="25"/>
      <c r="C55" s="105"/>
      <c r="D55" s="105"/>
      <c r="E55" s="105"/>
      <c r="F55" s="105"/>
      <c r="G55" s="101"/>
    </row>
    <row r="56" customHeight="1" spans="1:7">
      <c r="A56" s="8"/>
      <c r="B56" s="25"/>
      <c r="C56" s="119" t="s">
        <v>49</v>
      </c>
      <c r="D56" s="120"/>
      <c r="E56" s="105"/>
      <c r="F56" s="121"/>
      <c r="G56" s="101"/>
    </row>
    <row r="57" ht="12" customHeight="1" spans="1:7">
      <c r="A57" s="8"/>
      <c r="B57" s="25"/>
      <c r="C57" s="122" t="s">
        <v>50</v>
      </c>
      <c r="D57" s="122" t="s">
        <v>51</v>
      </c>
      <c r="E57" s="105"/>
      <c r="F57" s="123" t="s">
        <v>52</v>
      </c>
      <c r="G57" s="101"/>
    </row>
    <row r="58" ht="12" customHeight="1" spans="1:7">
      <c r="A58" s="8"/>
      <c r="B58" s="25"/>
      <c r="C58" s="124" t="s">
        <v>53</v>
      </c>
      <c r="D58" s="125">
        <v>1.5</v>
      </c>
      <c r="E58" s="105"/>
      <c r="F58" s="126">
        <v>1.5</v>
      </c>
      <c r="G58" s="101"/>
    </row>
    <row r="59" ht="12" customHeight="1" spans="1:7">
      <c r="A59" s="8"/>
      <c r="B59" s="25"/>
      <c r="C59" s="127" t="s">
        <v>54</v>
      </c>
      <c r="D59" s="128">
        <v>1</v>
      </c>
      <c r="E59" s="105"/>
      <c r="F59" s="122">
        <v>1</v>
      </c>
      <c r="G59" s="101"/>
    </row>
    <row r="60" ht="11.1" customHeight="1" spans="1:7">
      <c r="A60" s="8"/>
      <c r="B60" s="25"/>
      <c r="C60" s="129" t="s">
        <v>55</v>
      </c>
      <c r="D60" s="130">
        <v>0.6</v>
      </c>
      <c r="E60" s="105"/>
      <c r="F60" s="131">
        <v>0.6</v>
      </c>
      <c r="G60" s="101"/>
    </row>
    <row r="61" ht="11.1" customHeight="1" spans="1:11">
      <c r="A61" s="8"/>
      <c r="B61" s="25"/>
      <c r="C61" s="132" t="s">
        <v>56</v>
      </c>
      <c r="D61" s="133"/>
      <c r="E61" s="105"/>
      <c r="F61" s="133"/>
      <c r="G61" s="101"/>
      <c r="K61" s="13"/>
    </row>
    <row r="62" ht="11.1" customHeight="1" spans="1:7">
      <c r="A62" s="8"/>
      <c r="B62" s="25"/>
      <c r="C62" s="132" t="s">
        <v>57</v>
      </c>
      <c r="D62" s="134"/>
      <c r="E62" s="105"/>
      <c r="F62" s="134"/>
      <c r="G62" s="101"/>
    </row>
    <row r="63" ht="12" customHeight="1" spans="1:7">
      <c r="A63" s="8"/>
      <c r="B63" s="25"/>
      <c r="C63" s="127" t="s">
        <v>58</v>
      </c>
      <c r="D63" s="135">
        <v>0.5</v>
      </c>
      <c r="E63" s="105"/>
      <c r="F63" s="136">
        <v>0.5</v>
      </c>
      <c r="G63" s="101"/>
    </row>
    <row r="64" ht="12" customHeight="1" spans="1:7">
      <c r="A64" s="8"/>
      <c r="B64" s="25"/>
      <c r="C64" s="137" t="s">
        <v>59</v>
      </c>
      <c r="D64" s="138"/>
      <c r="E64" s="105"/>
      <c r="F64" s="139"/>
      <c r="G64" s="101"/>
    </row>
    <row r="65" ht="12" customHeight="1" spans="1:7">
      <c r="A65" s="8"/>
      <c r="B65" s="25"/>
      <c r="C65" s="142" t="s">
        <v>60</v>
      </c>
      <c r="D65" s="125">
        <v>0.3</v>
      </c>
      <c r="E65" s="105"/>
      <c r="F65" s="126">
        <v>0.3</v>
      </c>
      <c r="G65" s="101"/>
    </row>
    <row r="66" ht="9.9" customHeight="1" spans="1:7">
      <c r="A66" s="8"/>
      <c r="B66" s="25"/>
      <c r="C66" s="105"/>
      <c r="D66" s="105"/>
      <c r="E66" s="105"/>
      <c r="F66" s="105"/>
      <c r="G66" s="101"/>
    </row>
    <row r="67" s="1" customFormat="1" ht="18" customHeight="1" spans="1:7">
      <c r="A67" s="18"/>
      <c r="B67" s="115"/>
      <c r="C67" s="143" t="s">
        <v>61</v>
      </c>
      <c r="D67" s="144">
        <v>1772.27</v>
      </c>
      <c r="E67" s="117"/>
      <c r="F67" s="117"/>
      <c r="G67" s="118"/>
    </row>
    <row r="68" ht="9.9" customHeight="1" spans="1:7">
      <c r="A68" s="8"/>
      <c r="B68" s="25"/>
      <c r="C68" s="105"/>
      <c r="D68" s="105"/>
      <c r="E68" s="105"/>
      <c r="F68" s="105"/>
      <c r="G68" s="101"/>
    </row>
    <row r="69" s="3" customFormat="1" ht="18" customHeight="1" spans="1:7">
      <c r="A69" s="44"/>
      <c r="B69" s="109"/>
      <c r="C69" s="145" t="s">
        <v>62</v>
      </c>
      <c r="D69" s="146"/>
      <c r="E69" s="147">
        <f>D52*D54*D67</f>
        <v>574215.48</v>
      </c>
      <c r="F69" s="148"/>
      <c r="G69" s="114"/>
    </row>
    <row r="70" ht="18" customHeight="1" spans="1:7">
      <c r="A70" s="8"/>
      <c r="B70" s="25"/>
      <c r="C70" s="100"/>
      <c r="D70" s="100"/>
      <c r="E70" s="100"/>
      <c r="F70" s="100"/>
      <c r="G70" s="101"/>
    </row>
    <row r="71" ht="18" customHeight="1" spans="1:7">
      <c r="A71" s="8"/>
      <c r="B71" s="149" t="s">
        <v>63</v>
      </c>
      <c r="C71" s="150" t="s">
        <v>64</v>
      </c>
      <c r="D71" s="151"/>
      <c r="E71" s="151"/>
      <c r="F71" s="151"/>
      <c r="G71" s="152"/>
    </row>
    <row r="72" ht="9.9" customHeight="1" spans="1:7">
      <c r="A72" s="8"/>
      <c r="B72" s="25"/>
      <c r="C72" s="100"/>
      <c r="D72" s="100"/>
      <c r="E72" s="100"/>
      <c r="F72" s="100"/>
      <c r="G72" s="101"/>
    </row>
    <row r="73" s="2" customFormat="1" ht="18" customHeight="1" spans="1:7">
      <c r="A73" s="31"/>
      <c r="B73" s="38"/>
      <c r="C73" s="153" t="s">
        <v>65</v>
      </c>
      <c r="D73" s="154"/>
      <c r="E73" s="154"/>
      <c r="F73" s="154"/>
      <c r="G73" s="155"/>
    </row>
    <row r="74" s="2" customFormat="1" ht="9.9" customHeight="1" spans="1:7">
      <c r="A74" s="31"/>
      <c r="B74" s="38"/>
      <c r="C74" s="156"/>
      <c r="D74" s="156"/>
      <c r="E74" s="156"/>
      <c r="F74" s="156"/>
      <c r="G74" s="157"/>
    </row>
    <row r="75" s="2" customFormat="1" ht="18" customHeight="1" spans="1:7">
      <c r="A75" s="31"/>
      <c r="B75" s="38"/>
      <c r="C75" s="158" t="s">
        <v>6</v>
      </c>
      <c r="D75" s="159">
        <f>ROUNDDOWN((D8/D10),2)</f>
        <v>51.42</v>
      </c>
      <c r="E75" s="158"/>
      <c r="F75" s="158"/>
      <c r="G75" s="160"/>
    </row>
    <row r="76" s="2" customFormat="1" ht="18" customHeight="1" spans="1:7">
      <c r="A76" s="31"/>
      <c r="B76" s="38"/>
      <c r="C76" s="161" t="s">
        <v>66</v>
      </c>
      <c r="D76" s="162">
        <f>IF(D75-INT(D75)&lt;=0.5,INT(D75),IF(D75-INT(D75)&lt;=0.49,INT(D75)+0.5,INT(D75)+1))</f>
        <v>51</v>
      </c>
      <c r="E76" s="163" t="s">
        <v>67</v>
      </c>
      <c r="F76" s="164"/>
      <c r="G76" s="160"/>
    </row>
    <row r="77" s="2" customFormat="1" ht="18" customHeight="1" spans="1:12">
      <c r="A77" s="31"/>
      <c r="B77" s="38"/>
      <c r="C77" s="158" t="s">
        <v>68</v>
      </c>
      <c r="D77" s="165">
        <f>D75*1.3</f>
        <v>66.846</v>
      </c>
      <c r="E77" s="158"/>
      <c r="F77" s="158"/>
      <c r="G77" s="160"/>
      <c r="L77" s="210"/>
    </row>
    <row r="78" s="2" customFormat="1" ht="18" customHeight="1" spans="1:7">
      <c r="A78" s="31"/>
      <c r="B78" s="38"/>
      <c r="C78" s="161" t="s">
        <v>69</v>
      </c>
      <c r="D78" s="166">
        <f>IF(D77-INT(D77)&lt;=0.5,INT(D77),IF(D77-INT(D77)&lt;=0.49,INT(D77)+0.5,INT(D77)+1))</f>
        <v>67</v>
      </c>
      <c r="E78" s="163" t="s">
        <v>67</v>
      </c>
      <c r="F78" s="164"/>
      <c r="G78" s="160"/>
    </row>
    <row r="79" s="3" customFormat="1" ht="9.9" customHeight="1" spans="1:7">
      <c r="A79" s="44"/>
      <c r="B79" s="109"/>
      <c r="C79" s="167"/>
      <c r="D79" s="167"/>
      <c r="E79" s="167"/>
      <c r="F79" s="167"/>
      <c r="G79" s="168"/>
    </row>
    <row r="80" s="3" customFormat="1" ht="18" customHeight="1" spans="1:7">
      <c r="A80" s="44"/>
      <c r="B80" s="109"/>
      <c r="C80" s="169" t="s">
        <v>70</v>
      </c>
      <c r="D80" s="170">
        <f>D78-D76</f>
        <v>16</v>
      </c>
      <c r="E80" s="171" t="s">
        <v>67</v>
      </c>
      <c r="F80" s="172"/>
      <c r="G80" s="168"/>
    </row>
    <row r="81" s="3" customFormat="1" ht="18" customHeight="1" spans="1:7">
      <c r="A81" s="44"/>
      <c r="B81" s="109"/>
      <c r="C81" s="167"/>
      <c r="D81" s="167"/>
      <c r="E81" s="167"/>
      <c r="F81" s="167"/>
      <c r="G81" s="168"/>
    </row>
    <row r="82" ht="18" customHeight="1" spans="1:7">
      <c r="A82" s="8"/>
      <c r="B82" s="149" t="s">
        <v>71</v>
      </c>
      <c r="C82" s="173" t="s">
        <v>72</v>
      </c>
      <c r="D82" s="151"/>
      <c r="E82" s="151"/>
      <c r="F82" s="151"/>
      <c r="G82" s="152"/>
    </row>
    <row r="83" ht="9.9" customHeight="1" spans="1:7">
      <c r="A83" s="8"/>
      <c r="B83" s="25"/>
      <c r="C83" s="100"/>
      <c r="D83" s="100"/>
      <c r="E83" s="100"/>
      <c r="F83" s="100"/>
      <c r="G83" s="101"/>
    </row>
    <row r="84" ht="18" customHeight="1" spans="1:7">
      <c r="A84" s="8"/>
      <c r="B84" s="25"/>
      <c r="C84" s="102" t="s">
        <v>73</v>
      </c>
      <c r="D84" s="103"/>
      <c r="E84" s="103"/>
      <c r="F84" s="103"/>
      <c r="G84" s="104"/>
    </row>
    <row r="85" ht="9.9" customHeight="1" spans="1:7">
      <c r="A85" s="8"/>
      <c r="B85" s="25"/>
      <c r="C85" s="100"/>
      <c r="D85" s="100"/>
      <c r="E85" s="100"/>
      <c r="F85" s="100"/>
      <c r="G85" s="101"/>
    </row>
    <row r="86" s="3" customFormat="1" ht="18" customHeight="1" spans="1:7">
      <c r="A86" s="44"/>
      <c r="B86" s="109"/>
      <c r="C86" s="174" t="s">
        <v>74</v>
      </c>
      <c r="D86" s="175">
        <f>E69/D80</f>
        <v>35888.4675</v>
      </c>
      <c r="E86" s="176"/>
      <c r="F86" s="176"/>
      <c r="G86" s="114"/>
    </row>
    <row r="87" customHeight="1" spans="1:7">
      <c r="A87" s="8"/>
      <c r="B87" s="12"/>
      <c r="C87" s="13"/>
      <c r="D87" s="13"/>
      <c r="E87" s="13"/>
      <c r="F87" s="13"/>
      <c r="G87" s="14"/>
    </row>
    <row r="88" s="1" customFormat="1" ht="20.1" customHeight="1" spans="1:7">
      <c r="A88" s="18"/>
      <c r="B88" s="177" t="s">
        <v>75</v>
      </c>
      <c r="C88" s="178" t="s">
        <v>76</v>
      </c>
      <c r="D88" s="179">
        <v>15</v>
      </c>
      <c r="E88" s="180" t="s">
        <v>77</v>
      </c>
      <c r="F88" s="181"/>
      <c r="G88" s="182"/>
    </row>
    <row r="89" customHeight="1" spans="1:7">
      <c r="A89" s="8"/>
      <c r="B89" s="12"/>
      <c r="C89" s="13"/>
      <c r="D89" s="13"/>
      <c r="E89" s="13"/>
      <c r="F89" s="13"/>
      <c r="G89" s="14"/>
    </row>
    <row r="90" s="3" customFormat="1" ht="20.1" customHeight="1" spans="1:11">
      <c r="A90" s="44"/>
      <c r="B90" s="183" t="s">
        <v>78</v>
      </c>
      <c r="C90" s="184" t="s">
        <v>79</v>
      </c>
      <c r="D90" s="185">
        <f>D86*D88</f>
        <v>538327.0125</v>
      </c>
      <c r="E90" s="186"/>
      <c r="F90" s="167" t="s">
        <v>80</v>
      </c>
      <c r="G90" s="187"/>
      <c r="K90" s="51"/>
    </row>
    <row r="91" s="3" customFormat="1" ht="9.9" customHeight="1" spans="1:7">
      <c r="A91" s="44"/>
      <c r="B91" s="188"/>
      <c r="C91" s="189"/>
      <c r="D91" s="190"/>
      <c r="E91" s="190"/>
      <c r="F91" s="191"/>
      <c r="G91" s="187"/>
    </row>
    <row r="92" s="3" customFormat="1" ht="20.1" customHeight="1" spans="1:7">
      <c r="A92" s="44"/>
      <c r="B92" s="192"/>
      <c r="C92" s="193" t="s">
        <v>81</v>
      </c>
      <c r="D92" s="194">
        <f>D90/2</f>
        <v>269163.50625</v>
      </c>
      <c r="E92" s="195"/>
      <c r="F92" s="191"/>
      <c r="G92" s="187"/>
    </row>
    <row r="93" s="3" customFormat="1" ht="9.9" customHeight="1" spans="1:7">
      <c r="A93" s="44"/>
      <c r="B93" s="188"/>
      <c r="C93" s="189"/>
      <c r="D93" s="190"/>
      <c r="E93" s="190"/>
      <c r="F93" s="191"/>
      <c r="G93" s="187"/>
    </row>
    <row r="94" s="3" customFormat="1" ht="20.1" customHeight="1" spans="1:7">
      <c r="A94" s="44"/>
      <c r="B94" s="192"/>
      <c r="C94" s="193" t="s">
        <v>82</v>
      </c>
      <c r="D94" s="194">
        <f>D92/10</f>
        <v>26916.350625</v>
      </c>
      <c r="E94" s="195"/>
      <c r="F94" s="191"/>
      <c r="G94" s="187"/>
    </row>
    <row r="95" ht="9.9" customHeight="1" spans="1:7">
      <c r="A95" s="8"/>
      <c r="B95" s="12"/>
      <c r="C95" s="13"/>
      <c r="D95" s="13"/>
      <c r="E95" s="13"/>
      <c r="F95" s="13"/>
      <c r="G95" s="14"/>
    </row>
    <row r="96" ht="18" customHeight="1" spans="1:7">
      <c r="A96" s="8"/>
      <c r="B96" s="196">
        <v>8</v>
      </c>
      <c r="C96" s="197" t="s">
        <v>83</v>
      </c>
      <c r="D96" s="198"/>
      <c r="E96" s="198"/>
      <c r="F96" s="198"/>
      <c r="G96" s="199"/>
    </row>
    <row r="97" ht="9.9" customHeight="1" spans="1:7">
      <c r="A97" s="8"/>
      <c r="B97" s="12"/>
      <c r="C97" s="13"/>
      <c r="D97" s="13"/>
      <c r="E97" s="13"/>
      <c r="F97" s="13"/>
      <c r="G97" s="14"/>
    </row>
    <row r="98" s="1" customFormat="1" ht="20.1" customHeight="1" spans="1:7">
      <c r="A98" s="18"/>
      <c r="B98" s="200"/>
      <c r="C98" s="201" t="s">
        <v>84</v>
      </c>
      <c r="D98" s="202">
        <v>0</v>
      </c>
      <c r="E98" s="180" t="s">
        <v>77</v>
      </c>
      <c r="F98" s="203"/>
      <c r="G98" s="182"/>
    </row>
    <row r="99" ht="5.1" customHeight="1" spans="1:7">
      <c r="A99" s="8"/>
      <c r="B99" s="12"/>
      <c r="C99" s="13"/>
      <c r="D99" s="13"/>
      <c r="E99" s="13"/>
      <c r="F99" s="13"/>
      <c r="G99" s="14"/>
    </row>
    <row r="100" ht="20.1" customHeight="1" spans="1:7">
      <c r="A100" s="8"/>
      <c r="B100" s="12"/>
      <c r="C100" s="204" t="s">
        <v>85</v>
      </c>
      <c r="D100" s="205">
        <f>D98*(1/3)*D86</f>
        <v>0</v>
      </c>
      <c r="E100" s="13"/>
      <c r="F100" s="13"/>
      <c r="G100" s="14"/>
    </row>
    <row r="101" ht="9.9" customHeight="1" spans="1:7">
      <c r="A101" s="206"/>
      <c r="B101" s="207"/>
      <c r="C101" s="208"/>
      <c r="D101" s="208"/>
      <c r="E101" s="208"/>
      <c r="F101" s="208"/>
      <c r="G101" s="209"/>
    </row>
  </sheetData>
  <sheetProtection algorithmName="SHA-512" hashValue="5MkFnvJtFB+aXvpWXfDS+ag3Mr8vIaJ/TFXDTNS4hVT34dhuzDblVfR+y/fe9cP7aDN7A/SvPe4nNdeow+2hmg==" saltValue="bYAHBa4leKhUeBIHTPxeyw==" spinCount="100000" sheet="1" objects="1" scenarios="1"/>
  <mergeCells count="55">
    <mergeCell ref="B3:G3"/>
    <mergeCell ref="C5:D5"/>
    <mergeCell ref="C6:D6"/>
    <mergeCell ref="E12:G12"/>
    <mergeCell ref="E14:G14"/>
    <mergeCell ref="E16:G16"/>
    <mergeCell ref="C18:G18"/>
    <mergeCell ref="C19:G19"/>
    <mergeCell ref="C20:G20"/>
    <mergeCell ref="C21:G21"/>
    <mergeCell ref="C22:G22"/>
    <mergeCell ref="C23:G23"/>
    <mergeCell ref="C24:G24"/>
    <mergeCell ref="C25:G25"/>
    <mergeCell ref="C26:G26"/>
    <mergeCell ref="C27:G27"/>
    <mergeCell ref="C28:G28"/>
    <mergeCell ref="C29:G29"/>
    <mergeCell ref="C30:G30"/>
    <mergeCell ref="C31:G31"/>
    <mergeCell ref="C32:G32"/>
    <mergeCell ref="C33:G33"/>
    <mergeCell ref="C34:G34"/>
    <mergeCell ref="C35:G35"/>
    <mergeCell ref="C36:G36"/>
    <mergeCell ref="C37:G37"/>
    <mergeCell ref="C38:G38"/>
    <mergeCell ref="C39:G39"/>
    <mergeCell ref="C40:G40"/>
    <mergeCell ref="D41:G41"/>
    <mergeCell ref="D42:F42"/>
    <mergeCell ref="D43:G43"/>
    <mergeCell ref="D44:G44"/>
    <mergeCell ref="C46:G46"/>
    <mergeCell ref="C48:G48"/>
    <mergeCell ref="C50:G50"/>
    <mergeCell ref="C56:D56"/>
    <mergeCell ref="C69:D69"/>
    <mergeCell ref="E69:F69"/>
    <mergeCell ref="C71:G71"/>
    <mergeCell ref="C73:G73"/>
    <mergeCell ref="E76:F76"/>
    <mergeCell ref="E78:F78"/>
    <mergeCell ref="E80:F80"/>
    <mergeCell ref="C82:G82"/>
    <mergeCell ref="C84:G84"/>
    <mergeCell ref="E86:F86"/>
    <mergeCell ref="D90:E90"/>
    <mergeCell ref="D92:E92"/>
    <mergeCell ref="D94:E94"/>
    <mergeCell ref="C96:G96"/>
    <mergeCell ref="D60:D62"/>
    <mergeCell ref="D63:D64"/>
    <mergeCell ref="F60:F62"/>
    <mergeCell ref="F63:F64"/>
  </mergeCells>
  <pageMargins left="0.511805555555556" right="0.511805555555556" top="0.786805555555556" bottom="0.786805555555556" header="0.313888888888889" footer="0.313888888888889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511805555555556" right="0.511805555555556" top="0.786805555555556" bottom="0.786805555555556" header="0.313888888888889" footer="0.313888888888889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511805555555556" right="0.511805555555556" top="0.786805555555556" bottom="0.786805555555556" header="0.313888888888889" footer="0.313888888888889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Cálculo</vt:lpstr>
      <vt:lpstr>Plan2</vt:lpstr>
      <vt:lpstr>Plan3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</dc:creator>
  <cp:lastModifiedBy>SPU</cp:lastModifiedBy>
  <dcterms:created xsi:type="dcterms:W3CDTF">2018-06-12T11:38:00Z</dcterms:created>
  <cp:lastPrinted>2018-06-13T22:00:00Z</cp:lastPrinted>
  <dcterms:modified xsi:type="dcterms:W3CDTF">2018-06-26T20:34:48Z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1046-10.2.0.6020</vt:lpwstr>
  </property>
</Properties>
</file>